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CĐ LTT\2020\"/>
    </mc:Choice>
  </mc:AlternateContent>
  <bookViews>
    <workbookView xWindow="0" yWindow="0" windowWidth="15345" windowHeight="46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C8" i="1"/>
  <c r="D8" i="1"/>
  <c r="E8" i="1"/>
  <c r="F8" i="1"/>
  <c r="J9" i="1"/>
  <c r="K9" i="1"/>
  <c r="M9" i="1" s="1"/>
  <c r="L9" i="1"/>
  <c r="J8" i="1"/>
  <c r="K8" i="1"/>
  <c r="M8" i="1"/>
  <c r="L8" i="1"/>
  <c r="Q9" i="1"/>
  <c r="R9" i="1"/>
  <c r="S9" i="1"/>
  <c r="T9" i="1"/>
  <c r="Q8" i="1"/>
  <c r="R8" i="1"/>
  <c r="S8" i="1"/>
  <c r="T8" i="1"/>
  <c r="Y9" i="1"/>
  <c r="Z9" i="1"/>
  <c r="AA9" i="1"/>
  <c r="AB9" i="1"/>
  <c r="Y8" i="1"/>
  <c r="Z8" i="1"/>
  <c r="AA8" i="1"/>
  <c r="AB8" i="1"/>
  <c r="AF9" i="1"/>
  <c r="AG9" i="1"/>
  <c r="AH9" i="1"/>
  <c r="AI9" i="1"/>
  <c r="AF8" i="1"/>
  <c r="AG8" i="1"/>
  <c r="AH8" i="1"/>
  <c r="AI8" i="1"/>
  <c r="AM9" i="1"/>
  <c r="AN9" i="1"/>
  <c r="AO9" i="1"/>
  <c r="AP9" i="1"/>
  <c r="AM8" i="1"/>
  <c r="AN8" i="1"/>
  <c r="AO8" i="1"/>
  <c r="AP8" i="1"/>
  <c r="AU9" i="1"/>
  <c r="AV9" i="1"/>
  <c r="AW9" i="1"/>
  <c r="AX9" i="1"/>
  <c r="AU8" i="1"/>
  <c r="AV8" i="1"/>
  <c r="AW8" i="1"/>
  <c r="AX8" i="1"/>
  <c r="BB9" i="1"/>
  <c r="BC9" i="1"/>
  <c r="BD9" i="1"/>
  <c r="BE9" i="1"/>
  <c r="BB8" i="1"/>
  <c r="BC8" i="1"/>
  <c r="BD8" i="1"/>
  <c r="BE8" i="1"/>
  <c r="BI9" i="1"/>
  <c r="BJ9" i="1"/>
  <c r="BK9" i="1"/>
  <c r="BL9" i="1"/>
  <c r="BI8" i="1"/>
  <c r="BJ8" i="1"/>
  <c r="BK8" i="1"/>
  <c r="BL8" i="1"/>
  <c r="BO9" i="1"/>
  <c r="BP9" i="1"/>
  <c r="BQ9" i="1"/>
  <c r="BR9" i="1"/>
  <c r="BO8" i="1"/>
  <c r="BP8" i="1"/>
  <c r="BQ8" i="1"/>
  <c r="BR8" i="1"/>
  <c r="BV9" i="1"/>
  <c r="BW9" i="1"/>
  <c r="BX9" i="1"/>
  <c r="BY9" i="1"/>
  <c r="BV8" i="1"/>
  <c r="BW8" i="1"/>
  <c r="BX8" i="1"/>
  <c r="BY8" i="1"/>
  <c r="CB9" i="1"/>
  <c r="CC9" i="1"/>
  <c r="CD9" i="1"/>
  <c r="CE9" i="1"/>
  <c r="CB8" i="1"/>
  <c r="CC8" i="1"/>
  <c r="CD8" i="1"/>
  <c r="CE8" i="1"/>
  <c r="CI9" i="1"/>
  <c r="CJ9" i="1"/>
  <c r="CK9" i="1"/>
  <c r="CL9" i="1"/>
  <c r="CI8" i="1"/>
  <c r="CJ8" i="1"/>
  <c r="CK8" i="1"/>
  <c r="CL8" i="1"/>
  <c r="CL4" i="1"/>
  <c r="CL5" i="1"/>
  <c r="CL6" i="1"/>
  <c r="CL7" i="1"/>
  <c r="CL3" i="1"/>
  <c r="CK4" i="1"/>
  <c r="CK5" i="1"/>
  <c r="CK6" i="1"/>
  <c r="CK7" i="1"/>
  <c r="CK3" i="1"/>
  <c r="CJ4" i="1"/>
  <c r="CJ5" i="1"/>
  <c r="CJ6" i="1"/>
  <c r="CJ7" i="1"/>
  <c r="CJ3" i="1"/>
  <c r="CE4" i="1"/>
  <c r="CE5" i="1"/>
  <c r="CE6" i="1"/>
  <c r="CE7" i="1"/>
  <c r="CE3" i="1"/>
  <c r="CD4" i="1"/>
  <c r="CD5" i="1"/>
  <c r="CD6" i="1"/>
  <c r="CD7" i="1"/>
  <c r="CD3" i="1"/>
  <c r="CC4" i="1"/>
  <c r="CC5" i="1"/>
  <c r="CC6" i="1"/>
  <c r="CC7" i="1"/>
  <c r="CC3" i="1"/>
  <c r="BY4" i="1"/>
  <c r="BY5" i="1"/>
  <c r="BY6" i="1"/>
  <c r="BY7" i="1"/>
  <c r="BY3" i="1"/>
  <c r="BX4" i="1"/>
  <c r="BX5" i="1"/>
  <c r="BX6" i="1"/>
  <c r="BX7" i="1"/>
  <c r="BX3" i="1"/>
  <c r="BW4" i="1"/>
  <c r="BW5" i="1"/>
  <c r="BW6" i="1"/>
  <c r="BW7" i="1"/>
  <c r="BW3" i="1"/>
  <c r="BR4" i="1"/>
  <c r="BR5" i="1"/>
  <c r="BR6" i="1"/>
  <c r="BR7" i="1"/>
  <c r="BR3" i="1"/>
  <c r="BQ4" i="1"/>
  <c r="BQ5" i="1"/>
  <c r="BQ6" i="1"/>
  <c r="BQ7" i="1"/>
  <c r="BQ3" i="1"/>
  <c r="BP4" i="1"/>
  <c r="BP5" i="1"/>
  <c r="BP6" i="1"/>
  <c r="BP7" i="1"/>
  <c r="BP3" i="1"/>
  <c r="BL4" i="1"/>
  <c r="BL5" i="1"/>
  <c r="BL6" i="1"/>
  <c r="BL7" i="1"/>
  <c r="BL3" i="1"/>
  <c r="BK4" i="1"/>
  <c r="BK5" i="1"/>
  <c r="BK6" i="1"/>
  <c r="BK7" i="1"/>
  <c r="BK3" i="1"/>
  <c r="BJ4" i="1"/>
  <c r="BJ5" i="1"/>
  <c r="BJ6" i="1"/>
  <c r="BJ7" i="1"/>
  <c r="BJ3" i="1"/>
  <c r="BE4" i="1"/>
  <c r="BE5" i="1"/>
  <c r="BE6" i="1"/>
  <c r="BE7" i="1"/>
  <c r="BE3" i="1"/>
  <c r="BD4" i="1"/>
  <c r="BD5" i="1"/>
  <c r="BD6" i="1"/>
  <c r="BD7" i="1"/>
  <c r="BD3" i="1"/>
  <c r="BC4" i="1"/>
  <c r="BC5" i="1"/>
  <c r="BC6" i="1"/>
  <c r="BC7" i="1"/>
  <c r="BC3" i="1"/>
  <c r="AX4" i="1"/>
  <c r="AX5" i="1"/>
  <c r="AX6" i="1"/>
  <c r="AX7" i="1"/>
  <c r="AX3" i="1"/>
  <c r="AW4" i="1"/>
  <c r="AW5" i="1"/>
  <c r="AW6" i="1"/>
  <c r="AW7" i="1"/>
  <c r="AW3" i="1"/>
  <c r="AV4" i="1"/>
  <c r="AV5" i="1"/>
  <c r="AV6" i="1"/>
  <c r="AV7" i="1"/>
  <c r="AV3" i="1"/>
  <c r="AU3" i="1"/>
  <c r="AP4" i="1"/>
  <c r="AP5" i="1"/>
  <c r="AP6" i="1"/>
  <c r="AP7" i="1"/>
  <c r="AP3" i="1"/>
  <c r="AO4" i="1"/>
  <c r="AO5" i="1"/>
  <c r="AO6" i="1"/>
  <c r="AO7" i="1"/>
  <c r="AO3" i="1"/>
  <c r="AN4" i="1"/>
  <c r="AN5" i="1"/>
  <c r="AN6" i="1"/>
  <c r="AN7" i="1"/>
  <c r="AN3" i="1"/>
  <c r="AI4" i="1"/>
  <c r="AI5" i="1"/>
  <c r="AI6" i="1"/>
  <c r="AI7" i="1"/>
  <c r="AI3" i="1"/>
  <c r="AH4" i="1"/>
  <c r="AH5" i="1"/>
  <c r="AH6" i="1"/>
  <c r="AH7" i="1"/>
  <c r="AH3" i="1"/>
  <c r="AG4" i="1"/>
  <c r="AG5" i="1"/>
  <c r="AG6" i="1"/>
  <c r="AG7" i="1"/>
  <c r="AG3" i="1"/>
  <c r="AB4" i="1"/>
  <c r="AB5" i="1"/>
  <c r="AB6" i="1"/>
  <c r="AB7" i="1"/>
  <c r="AB3" i="1"/>
  <c r="AA4" i="1"/>
  <c r="AA5" i="1"/>
  <c r="AA6" i="1"/>
  <c r="AA7" i="1"/>
  <c r="AA3" i="1"/>
  <c r="Z4" i="1"/>
  <c r="Z5" i="1"/>
  <c r="Z6" i="1"/>
  <c r="Z7" i="1"/>
  <c r="Z3" i="1"/>
  <c r="T4" i="1"/>
  <c r="T5" i="1"/>
  <c r="T6" i="1"/>
  <c r="T7" i="1"/>
  <c r="T3" i="1"/>
  <c r="S4" i="1"/>
  <c r="S5" i="1"/>
  <c r="S6" i="1"/>
  <c r="S7" i="1"/>
  <c r="S3" i="1"/>
  <c r="R4" i="1"/>
  <c r="R5" i="1"/>
  <c r="R6" i="1"/>
  <c r="R7" i="1"/>
  <c r="R3" i="1"/>
  <c r="M4" i="1"/>
  <c r="M5" i="1"/>
  <c r="M6" i="1"/>
  <c r="M7" i="1"/>
  <c r="M3" i="1"/>
  <c r="L4" i="1"/>
  <c r="L5" i="1"/>
  <c r="L6" i="1"/>
  <c r="L7" i="1"/>
  <c r="K4" i="1"/>
  <c r="K5" i="1"/>
  <c r="K6" i="1"/>
  <c r="K7" i="1"/>
  <c r="L3" i="1"/>
  <c r="K3" i="1"/>
  <c r="F4" i="1"/>
  <c r="F5" i="1"/>
  <c r="F6" i="1"/>
  <c r="F7" i="1"/>
  <c r="F3" i="1"/>
  <c r="E4" i="1"/>
  <c r="E5" i="1"/>
  <c r="E6" i="1"/>
  <c r="E7" i="1"/>
  <c r="D4" i="1"/>
  <c r="D5" i="1"/>
  <c r="D6" i="1"/>
  <c r="D7" i="1"/>
  <c r="E3" i="1"/>
  <c r="D3" i="1"/>
  <c r="CI4" i="1" l="1"/>
  <c r="CI5" i="1"/>
  <c r="CI6" i="1"/>
  <c r="CI7" i="1"/>
  <c r="CI3" i="1"/>
  <c r="CB4" i="1"/>
  <c r="CB5" i="1"/>
  <c r="CB6" i="1"/>
  <c r="CB7" i="1"/>
  <c r="CB3" i="1"/>
  <c r="BV4" i="1"/>
  <c r="BV5" i="1"/>
  <c r="BV6" i="1"/>
  <c r="BV7" i="1"/>
  <c r="BV3" i="1"/>
  <c r="BO4" i="1"/>
  <c r="BO5" i="1"/>
  <c r="BO6" i="1"/>
  <c r="BO7" i="1"/>
  <c r="BO3" i="1"/>
  <c r="BI4" i="1"/>
  <c r="BI5" i="1"/>
  <c r="BI6" i="1"/>
  <c r="BI7" i="1"/>
  <c r="BI3" i="1"/>
  <c r="BB4" i="1"/>
  <c r="BB5" i="1"/>
  <c r="BB6" i="1"/>
  <c r="BB7" i="1"/>
  <c r="BB3" i="1"/>
  <c r="AU4" i="1"/>
  <c r="AU5" i="1"/>
  <c r="AU6" i="1"/>
  <c r="AU7" i="1"/>
  <c r="AM4" i="1"/>
  <c r="AM5" i="1"/>
  <c r="AM6" i="1"/>
  <c r="AM7" i="1"/>
  <c r="AM3" i="1"/>
  <c r="AF4" i="1"/>
  <c r="AF5" i="1"/>
  <c r="AF6" i="1"/>
  <c r="AF7" i="1"/>
  <c r="AF3" i="1"/>
  <c r="Y4" i="1"/>
  <c r="Y5" i="1"/>
  <c r="Y6" i="1"/>
  <c r="Y7" i="1"/>
  <c r="Y3" i="1"/>
  <c r="Q4" i="1" l="1"/>
  <c r="Q5" i="1"/>
  <c r="Q6" i="1"/>
  <c r="Q7" i="1"/>
  <c r="Q3" i="1"/>
  <c r="J4" i="1"/>
  <c r="J5" i="1"/>
  <c r="J6" i="1"/>
  <c r="J7" i="1"/>
  <c r="J3" i="1"/>
  <c r="C4" i="1"/>
  <c r="C5" i="1"/>
  <c r="C6" i="1"/>
  <c r="C7" i="1"/>
  <c r="C3" i="1"/>
</calcChain>
</file>

<file path=xl/sharedStrings.xml><?xml version="1.0" encoding="utf-8"?>
<sst xmlns="http://schemas.openxmlformats.org/spreadsheetml/2006/main" count="75" uniqueCount="30">
  <si>
    <t>m</t>
  </si>
  <si>
    <t>F</t>
  </si>
  <si>
    <t>a</t>
  </si>
  <si>
    <t>F1</t>
  </si>
  <si>
    <t>F2</t>
  </si>
  <si>
    <t>v</t>
  </si>
  <si>
    <t>W</t>
  </si>
  <si>
    <t>Wđ</t>
  </si>
  <si>
    <t>z</t>
  </si>
  <si>
    <t>Wt</t>
  </si>
  <si>
    <t>h</t>
  </si>
  <si>
    <t>v1</t>
  </si>
  <si>
    <t>v2</t>
  </si>
  <si>
    <t>a1</t>
  </si>
  <si>
    <t>a2</t>
  </si>
  <si>
    <t>a3</t>
  </si>
  <si>
    <t>F3</t>
  </si>
  <si>
    <t>f1</t>
  </si>
  <si>
    <t>f2</t>
  </si>
  <si>
    <t>f3</t>
  </si>
  <si>
    <t>W1</t>
  </si>
  <si>
    <t>W2</t>
  </si>
  <si>
    <t>W3</t>
  </si>
  <si>
    <t>v3</t>
  </si>
  <si>
    <t>m1</t>
  </si>
  <si>
    <t>m2</t>
  </si>
  <si>
    <t>m3</t>
  </si>
  <si>
    <t>h1</t>
  </si>
  <si>
    <t>h2</t>
  </si>
  <si>
    <t>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</si>
</sst>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9"/>
  <sheetViews>
    <sheetView tabSelected="1" workbookViewId="0">
      <selection activeCell="E15" sqref="E15"/>
    </sheetView>
  </sheetViews>
  <sheetFormatPr defaultRowHeight="14.25" x14ac:dyDescent="0.2"/>
  <cols>
    <col min="3" max="3" width="9" style="3"/>
    <col min="10" max="10" width="9" style="3"/>
    <col min="17" max="17" width="9" style="3"/>
    <col min="25" max="25" width="9" style="3"/>
    <col min="32" max="32" width="9" style="3"/>
    <col min="39" max="39" width="9" style="3"/>
    <col min="47" max="47" width="9" style="3"/>
    <col min="54" max="54" width="9" style="3"/>
    <col min="61" max="61" width="9" style="3"/>
    <col min="67" max="67" width="9" style="3"/>
    <col min="74" max="74" width="9" style="3"/>
    <col min="80" max="80" width="9" style="3"/>
    <col min="87" max="87" width="9" style="3"/>
  </cols>
  <sheetData>
    <row r="1" spans="1:90" x14ac:dyDescent="0.2">
      <c r="A1" s="4">
        <v>15</v>
      </c>
      <c r="B1" s="4"/>
      <c r="C1" s="4"/>
      <c r="D1" s="1"/>
      <c r="E1" s="1"/>
      <c r="F1" s="1"/>
      <c r="H1" s="4">
        <v>16</v>
      </c>
      <c r="I1" s="4"/>
      <c r="J1" s="4"/>
      <c r="K1" s="1"/>
      <c r="L1" s="1"/>
      <c r="M1" s="1"/>
      <c r="O1">
        <v>17</v>
      </c>
      <c r="V1">
        <v>18</v>
      </c>
      <c r="AD1">
        <v>36</v>
      </c>
      <c r="AK1">
        <v>37</v>
      </c>
      <c r="AR1">
        <v>38</v>
      </c>
      <c r="AZ1">
        <v>39</v>
      </c>
      <c r="BG1">
        <v>40</v>
      </c>
      <c r="BN1">
        <v>41</v>
      </c>
      <c r="BT1">
        <v>42</v>
      </c>
      <c r="CA1">
        <v>43</v>
      </c>
      <c r="CG1">
        <v>44</v>
      </c>
    </row>
    <row r="2" spans="1:90" x14ac:dyDescent="0.2">
      <c r="A2" t="s">
        <v>0</v>
      </c>
      <c r="B2" t="s">
        <v>1</v>
      </c>
      <c r="C2" s="3" t="s">
        <v>2</v>
      </c>
      <c r="D2" t="s">
        <v>13</v>
      </c>
      <c r="E2" t="s">
        <v>14</v>
      </c>
      <c r="F2" t="s">
        <v>15</v>
      </c>
      <c r="H2" t="s">
        <v>0</v>
      </c>
      <c r="I2" t="s">
        <v>2</v>
      </c>
      <c r="J2" s="3" t="s">
        <v>1</v>
      </c>
      <c r="K2" t="s">
        <v>3</v>
      </c>
      <c r="L2" t="s">
        <v>4</v>
      </c>
      <c r="M2" t="s">
        <v>16</v>
      </c>
      <c r="O2" t="s">
        <v>3</v>
      </c>
      <c r="P2" t="s">
        <v>4</v>
      </c>
      <c r="Q2" s="3" t="s">
        <v>1</v>
      </c>
      <c r="R2" t="s">
        <v>17</v>
      </c>
      <c r="S2" t="s">
        <v>18</v>
      </c>
      <c r="T2" t="s">
        <v>19</v>
      </c>
      <c r="V2" t="s">
        <v>0</v>
      </c>
      <c r="W2" t="s">
        <v>3</v>
      </c>
      <c r="X2" t="s">
        <v>4</v>
      </c>
      <c r="Y2" s="3" t="s">
        <v>2</v>
      </c>
      <c r="Z2" t="s">
        <v>13</v>
      </c>
      <c r="AA2" t="s">
        <v>14</v>
      </c>
      <c r="AB2" t="s">
        <v>15</v>
      </c>
      <c r="AD2" t="s">
        <v>0</v>
      </c>
      <c r="AE2" t="s">
        <v>5</v>
      </c>
      <c r="AF2" s="3" t="s">
        <v>7</v>
      </c>
      <c r="AG2" t="s">
        <v>20</v>
      </c>
      <c r="AH2" t="s">
        <v>21</v>
      </c>
      <c r="AI2" t="s">
        <v>22</v>
      </c>
      <c r="AK2" t="s">
        <v>0</v>
      </c>
      <c r="AL2" t="s">
        <v>8</v>
      </c>
      <c r="AM2" s="3" t="s">
        <v>9</v>
      </c>
      <c r="AN2" t="s">
        <v>20</v>
      </c>
      <c r="AO2" t="s">
        <v>21</v>
      </c>
      <c r="AP2" t="s">
        <v>22</v>
      </c>
      <c r="AR2" t="s">
        <v>0</v>
      </c>
      <c r="AS2" t="s">
        <v>8</v>
      </c>
      <c r="AT2" t="s">
        <v>5</v>
      </c>
      <c r="AU2" s="3" t="s">
        <v>6</v>
      </c>
      <c r="AV2" t="s">
        <v>20</v>
      </c>
      <c r="AW2" t="s">
        <v>21</v>
      </c>
      <c r="AX2" t="s">
        <v>22</v>
      </c>
      <c r="AZ2" t="s">
        <v>0</v>
      </c>
      <c r="BA2" t="s">
        <v>7</v>
      </c>
      <c r="BB2" s="3" t="s">
        <v>5</v>
      </c>
      <c r="BC2" t="s">
        <v>11</v>
      </c>
      <c r="BD2" t="s">
        <v>12</v>
      </c>
      <c r="BE2" t="s">
        <v>23</v>
      </c>
      <c r="BG2" t="s">
        <v>7</v>
      </c>
      <c r="BH2" t="s">
        <v>5</v>
      </c>
      <c r="BI2" s="3" t="s">
        <v>0</v>
      </c>
      <c r="BJ2" t="s">
        <v>24</v>
      </c>
      <c r="BK2" t="s">
        <v>25</v>
      </c>
      <c r="BL2" t="s">
        <v>26</v>
      </c>
      <c r="BN2" t="s">
        <v>10</v>
      </c>
      <c r="BO2" s="3" t="s">
        <v>5</v>
      </c>
      <c r="BP2" t="s">
        <v>11</v>
      </c>
      <c r="BQ2" t="s">
        <v>12</v>
      </c>
      <c r="BR2" t="s">
        <v>23</v>
      </c>
      <c r="BT2" t="s">
        <v>11</v>
      </c>
      <c r="BU2" t="s">
        <v>12</v>
      </c>
      <c r="BV2" s="3" t="s">
        <v>10</v>
      </c>
      <c r="BW2" t="s">
        <v>27</v>
      </c>
      <c r="BX2" t="s">
        <v>28</v>
      </c>
      <c r="BY2" t="s">
        <v>29</v>
      </c>
      <c r="CA2" t="s">
        <v>5</v>
      </c>
      <c r="CB2" s="3" t="s">
        <v>10</v>
      </c>
      <c r="CC2" t="s">
        <v>27</v>
      </c>
      <c r="CD2" t="s">
        <v>28</v>
      </c>
      <c r="CE2" t="s">
        <v>29</v>
      </c>
      <c r="CG2" t="s">
        <v>10</v>
      </c>
      <c r="CH2" t="s">
        <v>11</v>
      </c>
      <c r="CI2" s="3" t="s">
        <v>12</v>
      </c>
      <c r="CJ2">
        <v>1</v>
      </c>
      <c r="CK2">
        <v>2</v>
      </c>
      <c r="CL2">
        <v>3</v>
      </c>
    </row>
    <row r="3" spans="1:90" x14ac:dyDescent="0.2">
      <c r="A3">
        <v>2</v>
      </c>
      <c r="B3">
        <v>40</v>
      </c>
      <c r="C3" s="3">
        <f>(B3/A3)</f>
        <v>20</v>
      </c>
      <c r="D3">
        <f>A3*B3</f>
        <v>80</v>
      </c>
      <c r="E3">
        <f>A3/B3</f>
        <v>0.05</v>
      </c>
      <c r="F3">
        <f>B3/(10*A3)</f>
        <v>2</v>
      </c>
      <c r="H3">
        <v>10</v>
      </c>
      <c r="I3">
        <v>12</v>
      </c>
      <c r="J3" s="3">
        <f>(H3*I3)</f>
        <v>120</v>
      </c>
      <c r="K3">
        <f>H3/I3</f>
        <v>0.83333333333333337</v>
      </c>
      <c r="L3">
        <f>I3/H3</f>
        <v>1.2</v>
      </c>
      <c r="M3">
        <f>K3*10</f>
        <v>8.3333333333333339</v>
      </c>
      <c r="O3">
        <v>90</v>
      </c>
      <c r="P3">
        <v>120</v>
      </c>
      <c r="Q3" s="3">
        <f>SQRT((O3*O3)+(P3*P3))</f>
        <v>150</v>
      </c>
      <c r="R3">
        <f>(O3*O3)+(P3*P3)</f>
        <v>22500</v>
      </c>
      <c r="S3">
        <f>SQRT(ABS((O3*O3)-(P3*P3)))</f>
        <v>79.372539331937716</v>
      </c>
      <c r="T3">
        <f>(O3*O3)-(P3*P3)</f>
        <v>-6300</v>
      </c>
      <c r="V3">
        <v>50</v>
      </c>
      <c r="W3">
        <v>90</v>
      </c>
      <c r="X3">
        <v>120</v>
      </c>
      <c r="Y3" s="3">
        <f>(SQRT((W3*W3)+(X3*X3)))/V3</f>
        <v>3</v>
      </c>
      <c r="Z3">
        <f>SQRT(W3+X3)/V3</f>
        <v>0.28982753492378877</v>
      </c>
      <c r="AA3">
        <f>V3*(W3+X3)</f>
        <v>10500</v>
      </c>
      <c r="AB3">
        <f>(W3+X3)/V3</f>
        <v>4.2</v>
      </c>
      <c r="AD3">
        <v>2</v>
      </c>
      <c r="AE3">
        <v>10</v>
      </c>
      <c r="AF3" s="3">
        <f>(AD3*AE3*AE3)/2</f>
        <v>100</v>
      </c>
      <c r="AG3">
        <f>(AD3*AE3)/2</f>
        <v>10</v>
      </c>
      <c r="AH3">
        <f>2*AD3*AE3</f>
        <v>40</v>
      </c>
      <c r="AI3">
        <f>(AD3+(AE3*AE3))/2</f>
        <v>51</v>
      </c>
      <c r="AK3">
        <v>3</v>
      </c>
      <c r="AL3">
        <v>20</v>
      </c>
      <c r="AM3" s="3">
        <f>10*AK3*AL3</f>
        <v>600</v>
      </c>
      <c r="AN3">
        <f>AK3*AL3</f>
        <v>60</v>
      </c>
      <c r="AO3">
        <f>AK3/AL3</f>
        <v>0.15</v>
      </c>
      <c r="AP3">
        <f>AL3/AK3</f>
        <v>6.666666666666667</v>
      </c>
      <c r="AR3">
        <v>1</v>
      </c>
      <c r="AS3">
        <v>15</v>
      </c>
      <c r="AT3">
        <v>2</v>
      </c>
      <c r="AU3" s="3">
        <f>(AR3*(AT3*AT3))/2+10*AR3*AS3</f>
        <v>152</v>
      </c>
      <c r="AV3">
        <f>(AR3*AT3)/2+10*AR3*AS3</f>
        <v>151</v>
      </c>
      <c r="AW3">
        <f>AR3*(AT3*AT3)+10*AR3*AS3</f>
        <v>154</v>
      </c>
      <c r="AX3">
        <f>AR3*AT3+20*AR3*AS3</f>
        <v>302</v>
      </c>
      <c r="AZ3">
        <v>2</v>
      </c>
      <c r="BA3">
        <v>1000</v>
      </c>
      <c r="BB3" s="3">
        <f>SQRT((2*BA3)/AZ3)</f>
        <v>31.622776601683793</v>
      </c>
      <c r="BC3">
        <f>(2*BA3)/AZ3</f>
        <v>1000</v>
      </c>
      <c r="BD3">
        <f>SQRT(BA3/AZ3)</f>
        <v>22.360679774997898</v>
      </c>
      <c r="BE3">
        <f>BA3/AZ3</f>
        <v>500</v>
      </c>
      <c r="BG3">
        <v>700</v>
      </c>
      <c r="BH3">
        <v>12</v>
      </c>
      <c r="BI3" s="3">
        <f>(2*BG3)/(BH3*BH3)</f>
        <v>9.7222222222222214</v>
      </c>
      <c r="BJ3">
        <f>BG3/(BH3*BH3)</f>
        <v>4.8611111111111107</v>
      </c>
      <c r="BK3">
        <f>(2*BG3)/BH3</f>
        <v>116.66666666666667</v>
      </c>
      <c r="BL3">
        <f>BG3/BH3</f>
        <v>58.333333333333336</v>
      </c>
      <c r="BN3">
        <v>12</v>
      </c>
      <c r="BO3" s="3">
        <f>SQRT(20*BN3)</f>
        <v>15.491933384829668</v>
      </c>
      <c r="BP3">
        <f>SQRT(10*BN3)</f>
        <v>10.954451150103322</v>
      </c>
      <c r="BQ3">
        <f>20*BN3</f>
        <v>240</v>
      </c>
      <c r="BR3">
        <f>10*BN3</f>
        <v>120</v>
      </c>
      <c r="BT3">
        <v>30</v>
      </c>
      <c r="BU3">
        <v>100</v>
      </c>
      <c r="BV3" s="3">
        <f>((BU3*BU3)-(BT3*BT3))/20</f>
        <v>455</v>
      </c>
      <c r="BW3">
        <f>((BU3*BU3)+(BT3*BT3))/20</f>
        <v>545</v>
      </c>
      <c r="BX3">
        <f>((BU3*BU3)-(BT3*BT3))/2</f>
        <v>4550</v>
      </c>
      <c r="BY3">
        <f>((BU3*BU3)-(BT3*BT3))/10</f>
        <v>910</v>
      </c>
      <c r="CA3">
        <v>30</v>
      </c>
      <c r="CB3" s="3">
        <f>(CA3*CA3)/20</f>
        <v>45</v>
      </c>
      <c r="CC3">
        <f>CA3/20</f>
        <v>1.5</v>
      </c>
      <c r="CD3">
        <f>(CA3*CA3)/10</f>
        <v>90</v>
      </c>
      <c r="CE3">
        <f>(CA3*CA3)/2</f>
        <v>450</v>
      </c>
      <c r="CG3">
        <v>100</v>
      </c>
      <c r="CH3">
        <v>2</v>
      </c>
      <c r="CI3" s="3">
        <f>SQRT((20*CG3)+(CH3*CH3))</f>
        <v>44.766058571198784</v>
      </c>
      <c r="CJ3">
        <f>20*CG3+(CH3*CH3)</f>
        <v>2004</v>
      </c>
      <c r="CK3">
        <f>SQRT((20*CG3)+CH3)</f>
        <v>44.743714642394188</v>
      </c>
      <c r="CL3">
        <f>(20*CG3)+CH3</f>
        <v>2002</v>
      </c>
    </row>
    <row r="4" spans="1:90" x14ac:dyDescent="0.2">
      <c r="A4">
        <v>3</v>
      </c>
      <c r="B4">
        <v>9</v>
      </c>
      <c r="C4" s="3">
        <f t="shared" ref="C4:C9" si="0">(B4/A4)</f>
        <v>3</v>
      </c>
      <c r="D4">
        <f t="shared" ref="D4:D9" si="1">A4*B4</f>
        <v>27</v>
      </c>
      <c r="E4">
        <f t="shared" ref="E4:E9" si="2">A4/B4</f>
        <v>0.33333333333333331</v>
      </c>
      <c r="F4">
        <f t="shared" ref="F4:F9" si="3">B4/(10*A4)</f>
        <v>0.3</v>
      </c>
      <c r="H4">
        <v>20</v>
      </c>
      <c r="I4">
        <v>2</v>
      </c>
      <c r="J4" s="3">
        <f t="shared" ref="J4:J9" si="4">(H4*I4)</f>
        <v>40</v>
      </c>
      <c r="K4">
        <f t="shared" ref="K4:K9" si="5">H4/I4</f>
        <v>10</v>
      </c>
      <c r="L4">
        <f t="shared" ref="L4:L9" si="6">I4/H4</f>
        <v>0.1</v>
      </c>
      <c r="M4">
        <f t="shared" ref="M4:M9" si="7">K4*10</f>
        <v>100</v>
      </c>
      <c r="O4">
        <v>150</v>
      </c>
      <c r="P4">
        <v>80</v>
      </c>
      <c r="Q4" s="3">
        <f t="shared" ref="Q4:Q9" si="8">SQRT((O4*O4)+(P4*P4))</f>
        <v>170</v>
      </c>
      <c r="R4">
        <f t="shared" ref="R4:R9" si="9">(O4*O4)+(P4*P4)</f>
        <v>28900</v>
      </c>
      <c r="S4">
        <f t="shared" ref="S4:S9" si="10">SQRT(ABS((O4*O4)-(P4*P4)))</f>
        <v>126.88577540449521</v>
      </c>
      <c r="T4">
        <f t="shared" ref="T4:T9" si="11">(O4*O4)-(P4*P4)</f>
        <v>16100</v>
      </c>
      <c r="V4">
        <v>50</v>
      </c>
      <c r="W4">
        <v>150</v>
      </c>
      <c r="X4">
        <v>80</v>
      </c>
      <c r="Y4" s="3">
        <f t="shared" ref="Y4:Y9" si="12">(SQRT((W4*W4)+(X4*X4)))/V4</f>
        <v>3.4</v>
      </c>
      <c r="Z4">
        <f t="shared" ref="Z4:Z9" si="13">SQRT(W4+X4)/V4</f>
        <v>0.30331501776206204</v>
      </c>
      <c r="AA4">
        <f t="shared" ref="AA4:AA9" si="14">V4*(W4+X4)</f>
        <v>11500</v>
      </c>
      <c r="AB4">
        <f t="shared" ref="AB4:AB9" si="15">(W4+X4)/V4</f>
        <v>4.5999999999999996</v>
      </c>
      <c r="AD4">
        <v>1</v>
      </c>
      <c r="AE4">
        <v>5</v>
      </c>
      <c r="AF4" s="3">
        <f t="shared" ref="AF4:AF9" si="16">(AD4*AE4*AE4)/2</f>
        <v>12.5</v>
      </c>
      <c r="AG4">
        <f t="shared" ref="AG4:AG9" si="17">(AD4*AE4)/2</f>
        <v>2.5</v>
      </c>
      <c r="AH4">
        <f t="shared" ref="AH4:AH9" si="18">2*AD4*AE4</f>
        <v>10</v>
      </c>
      <c r="AI4">
        <f t="shared" ref="AI4:AI9" si="19">(AD4+(AE4*AE4))/2</f>
        <v>13</v>
      </c>
      <c r="AK4">
        <v>2</v>
      </c>
      <c r="AL4">
        <v>10</v>
      </c>
      <c r="AM4" s="3">
        <f t="shared" ref="AM4:AM9" si="20">10*AK4*AL4</f>
        <v>200</v>
      </c>
      <c r="AN4">
        <f t="shared" ref="AN4:AN9" si="21">AK4*AL4</f>
        <v>20</v>
      </c>
      <c r="AO4">
        <f t="shared" ref="AO4:AO9" si="22">AK4/AL4</f>
        <v>0.2</v>
      </c>
      <c r="AP4">
        <f t="shared" ref="AP4:AP9" si="23">AL4/AK4</f>
        <v>5</v>
      </c>
      <c r="AR4">
        <v>2</v>
      </c>
      <c r="AS4">
        <v>10</v>
      </c>
      <c r="AT4">
        <v>3</v>
      </c>
      <c r="AU4" s="3">
        <f t="shared" ref="AU4:AU9" si="24">(AR4*(AT4*AT4))/2+10*AR4*AS4</f>
        <v>209</v>
      </c>
      <c r="AV4">
        <f t="shared" ref="AV4:AV9" si="25">(AR4*AT4)/2+10*AR4*AS4</f>
        <v>203</v>
      </c>
      <c r="AW4">
        <f t="shared" ref="AW4:AW9" si="26">AR4*(AT4*AT4)+10*AR4*AS4</f>
        <v>218</v>
      </c>
      <c r="AX4">
        <f t="shared" ref="AX4:AX9" si="27">AR4*AT4+20*AR4*AS4</f>
        <v>406</v>
      </c>
      <c r="AZ4">
        <v>2</v>
      </c>
      <c r="BA4">
        <v>50</v>
      </c>
      <c r="BB4" s="3">
        <f t="shared" ref="BB4:BB9" si="28">SQRT((2*BA4)/AZ4)</f>
        <v>7.0710678118654755</v>
      </c>
      <c r="BC4">
        <f t="shared" ref="BC4:BC9" si="29">(2*BA4)/AZ4</f>
        <v>50</v>
      </c>
      <c r="BD4">
        <f t="shared" ref="BD4:BD9" si="30">SQRT(BA4/AZ4)</f>
        <v>5</v>
      </c>
      <c r="BE4">
        <f t="shared" ref="BE4:BE9" si="31">BA4/AZ4</f>
        <v>25</v>
      </c>
      <c r="BG4">
        <v>1000</v>
      </c>
      <c r="BH4">
        <v>30</v>
      </c>
      <c r="BI4" s="3">
        <f t="shared" ref="BI4:BI9" si="32">(2*BG4)/(BH4*BH4)</f>
        <v>2.2222222222222223</v>
      </c>
      <c r="BJ4">
        <f t="shared" ref="BJ4:BJ9" si="33">BG4/(BH4*BH4)</f>
        <v>1.1111111111111112</v>
      </c>
      <c r="BK4">
        <f t="shared" ref="BK4:BK9" si="34">(2*BG4)/BH4</f>
        <v>66.666666666666671</v>
      </c>
      <c r="BL4">
        <f t="shared" ref="BL4:BL9" si="35">BG4/BH4</f>
        <v>33.333333333333336</v>
      </c>
      <c r="BN4">
        <v>15</v>
      </c>
      <c r="BO4" s="3">
        <f t="shared" ref="BO4:BO9" si="36">SQRT(20*BN4)</f>
        <v>17.320508075688775</v>
      </c>
      <c r="BP4">
        <f t="shared" ref="BP4:BP9" si="37">SQRT(10*BN4)</f>
        <v>12.24744871391589</v>
      </c>
      <c r="BQ4">
        <f t="shared" ref="BQ4:BQ9" si="38">20*BN4</f>
        <v>300</v>
      </c>
      <c r="BR4">
        <f t="shared" ref="BR4:BR9" si="39">10*BN4</f>
        <v>150</v>
      </c>
      <c r="BT4">
        <v>25</v>
      </c>
      <c r="BU4">
        <v>80</v>
      </c>
      <c r="BV4" s="3">
        <f t="shared" ref="BV4:BV9" si="40">((BU4*BU4)-(BT4*BT4))/20</f>
        <v>288.75</v>
      </c>
      <c r="BW4">
        <f t="shared" ref="BW4:BW9" si="41">((BU4*BU4)+(BT4*BT4))/20</f>
        <v>351.25</v>
      </c>
      <c r="BX4">
        <f t="shared" ref="BX4:BX9" si="42">((BU4*BU4)-(BT4*BT4))/2</f>
        <v>2887.5</v>
      </c>
      <c r="BY4">
        <f t="shared" ref="BY4:BY9" si="43">((BU4*BU4)-(BT4*BT4))/10</f>
        <v>577.5</v>
      </c>
      <c r="CA4">
        <v>6</v>
      </c>
      <c r="CB4" s="3">
        <f t="shared" ref="CB4:CB9" si="44">(CA4*CA4)/20</f>
        <v>1.8</v>
      </c>
      <c r="CC4">
        <f t="shared" ref="CC4:CC9" si="45">CA4/20</f>
        <v>0.3</v>
      </c>
      <c r="CD4">
        <f t="shared" ref="CD4:CD9" si="46">(CA4*CA4)/10</f>
        <v>3.6</v>
      </c>
      <c r="CE4">
        <f t="shared" ref="CE4:CE9" si="47">(CA4*CA4)/2</f>
        <v>18</v>
      </c>
      <c r="CG4">
        <v>45</v>
      </c>
      <c r="CH4">
        <v>2</v>
      </c>
      <c r="CI4" s="3">
        <f t="shared" ref="CI4:CI9" si="48">SQRT((20*CG4)+(CH4*CH4))</f>
        <v>30.066592756745816</v>
      </c>
      <c r="CJ4">
        <f t="shared" ref="CJ4:CJ9" si="49">20*CG4+(CH4*CH4)</f>
        <v>904</v>
      </c>
      <c r="CK4">
        <f t="shared" ref="CK4:CK9" si="50">SQRT((20*CG4)+CH4)</f>
        <v>30.033314835362415</v>
      </c>
      <c r="CL4">
        <f t="shared" ref="CL4:CL9" si="51">(20*CG4)+CH4</f>
        <v>902</v>
      </c>
    </row>
    <row r="5" spans="1:90" x14ac:dyDescent="0.2">
      <c r="A5">
        <v>4</v>
      </c>
      <c r="B5">
        <v>10</v>
      </c>
      <c r="C5" s="3">
        <f t="shared" si="0"/>
        <v>2.5</v>
      </c>
      <c r="D5">
        <f t="shared" si="1"/>
        <v>40</v>
      </c>
      <c r="E5">
        <f t="shared" si="2"/>
        <v>0.4</v>
      </c>
      <c r="F5">
        <f t="shared" si="3"/>
        <v>0.25</v>
      </c>
      <c r="H5">
        <v>15</v>
      </c>
      <c r="I5">
        <v>1.2</v>
      </c>
      <c r="J5" s="3">
        <f t="shared" si="4"/>
        <v>18</v>
      </c>
      <c r="K5">
        <f t="shared" si="5"/>
        <v>12.5</v>
      </c>
      <c r="L5">
        <f t="shared" si="6"/>
        <v>0.08</v>
      </c>
      <c r="M5">
        <f t="shared" si="7"/>
        <v>125</v>
      </c>
      <c r="O5">
        <v>150</v>
      </c>
      <c r="P5">
        <v>120</v>
      </c>
      <c r="Q5" s="3">
        <f t="shared" si="8"/>
        <v>192.09372712298546</v>
      </c>
      <c r="R5">
        <f t="shared" si="9"/>
        <v>36900</v>
      </c>
      <c r="S5">
        <f t="shared" si="10"/>
        <v>90</v>
      </c>
      <c r="T5">
        <f t="shared" si="11"/>
        <v>8100</v>
      </c>
      <c r="V5">
        <v>60</v>
      </c>
      <c r="W5">
        <v>150</v>
      </c>
      <c r="X5">
        <v>120</v>
      </c>
      <c r="Y5" s="3">
        <f t="shared" si="12"/>
        <v>3.2015621187164243</v>
      </c>
      <c r="Z5">
        <f t="shared" si="13"/>
        <v>0.27386127875258304</v>
      </c>
      <c r="AA5">
        <f t="shared" si="14"/>
        <v>16200</v>
      </c>
      <c r="AB5">
        <f t="shared" si="15"/>
        <v>4.5</v>
      </c>
      <c r="AD5">
        <v>4</v>
      </c>
      <c r="AE5">
        <v>15</v>
      </c>
      <c r="AF5" s="3">
        <f t="shared" si="16"/>
        <v>450</v>
      </c>
      <c r="AG5">
        <f t="shared" si="17"/>
        <v>30</v>
      </c>
      <c r="AH5">
        <f t="shared" si="18"/>
        <v>120</v>
      </c>
      <c r="AI5">
        <f t="shared" si="19"/>
        <v>114.5</v>
      </c>
      <c r="AK5">
        <v>5</v>
      </c>
      <c r="AL5">
        <v>10</v>
      </c>
      <c r="AM5" s="3">
        <f t="shared" si="20"/>
        <v>500</v>
      </c>
      <c r="AN5">
        <f t="shared" si="21"/>
        <v>50</v>
      </c>
      <c r="AO5">
        <f t="shared" si="22"/>
        <v>0.5</v>
      </c>
      <c r="AP5">
        <f t="shared" si="23"/>
        <v>2</v>
      </c>
      <c r="AR5">
        <v>3</v>
      </c>
      <c r="AS5">
        <v>15</v>
      </c>
      <c r="AT5">
        <v>4</v>
      </c>
      <c r="AU5" s="3">
        <f t="shared" si="24"/>
        <v>474</v>
      </c>
      <c r="AV5">
        <f t="shared" si="25"/>
        <v>456</v>
      </c>
      <c r="AW5">
        <f t="shared" si="26"/>
        <v>498</v>
      </c>
      <c r="AX5">
        <f t="shared" si="27"/>
        <v>912</v>
      </c>
      <c r="AZ5">
        <v>3</v>
      </c>
      <c r="BA5">
        <v>1200</v>
      </c>
      <c r="BB5" s="3">
        <f t="shared" si="28"/>
        <v>28.284271247461902</v>
      </c>
      <c r="BC5">
        <f t="shared" si="29"/>
        <v>800</v>
      </c>
      <c r="BD5">
        <f t="shared" si="30"/>
        <v>20</v>
      </c>
      <c r="BE5">
        <f t="shared" si="31"/>
        <v>400</v>
      </c>
      <c r="BG5">
        <v>800</v>
      </c>
      <c r="BH5">
        <v>15</v>
      </c>
      <c r="BI5" s="3">
        <f t="shared" si="32"/>
        <v>7.1111111111111107</v>
      </c>
      <c r="BJ5">
        <f t="shared" si="33"/>
        <v>3.5555555555555554</v>
      </c>
      <c r="BK5">
        <f t="shared" si="34"/>
        <v>106.66666666666667</v>
      </c>
      <c r="BL5">
        <f t="shared" si="35"/>
        <v>53.333333333333336</v>
      </c>
      <c r="BN5">
        <v>20</v>
      </c>
      <c r="BO5" s="3">
        <f t="shared" si="36"/>
        <v>20</v>
      </c>
      <c r="BP5">
        <f t="shared" si="37"/>
        <v>14.142135623730951</v>
      </c>
      <c r="BQ5">
        <f t="shared" si="38"/>
        <v>400</v>
      </c>
      <c r="BR5">
        <f t="shared" si="39"/>
        <v>200</v>
      </c>
      <c r="BT5">
        <v>12</v>
      </c>
      <c r="BU5">
        <v>60</v>
      </c>
      <c r="BV5" s="3">
        <f t="shared" si="40"/>
        <v>172.8</v>
      </c>
      <c r="BW5">
        <f t="shared" si="41"/>
        <v>187.2</v>
      </c>
      <c r="BX5">
        <f t="shared" si="42"/>
        <v>1728</v>
      </c>
      <c r="BY5">
        <f t="shared" si="43"/>
        <v>345.6</v>
      </c>
      <c r="CA5">
        <v>12</v>
      </c>
      <c r="CB5" s="3">
        <f t="shared" si="44"/>
        <v>7.2</v>
      </c>
      <c r="CC5">
        <f t="shared" si="45"/>
        <v>0.6</v>
      </c>
      <c r="CD5">
        <f t="shared" si="46"/>
        <v>14.4</v>
      </c>
      <c r="CE5">
        <f t="shared" si="47"/>
        <v>72</v>
      </c>
      <c r="CG5">
        <v>90</v>
      </c>
      <c r="CH5">
        <v>6</v>
      </c>
      <c r="CI5" s="3">
        <f t="shared" si="48"/>
        <v>42.848570571257099</v>
      </c>
      <c r="CJ5">
        <f t="shared" si="49"/>
        <v>1836</v>
      </c>
      <c r="CK5">
        <f t="shared" si="50"/>
        <v>42.497058721751557</v>
      </c>
      <c r="CL5">
        <f t="shared" si="51"/>
        <v>1806</v>
      </c>
    </row>
    <row r="6" spans="1:90" x14ac:dyDescent="0.2">
      <c r="A6">
        <v>5</v>
      </c>
      <c r="B6">
        <v>12</v>
      </c>
      <c r="C6" s="3">
        <f t="shared" si="0"/>
        <v>2.4</v>
      </c>
      <c r="D6">
        <f t="shared" si="1"/>
        <v>60</v>
      </c>
      <c r="E6">
        <f t="shared" si="2"/>
        <v>0.41666666666666669</v>
      </c>
      <c r="F6">
        <f t="shared" si="3"/>
        <v>0.24</v>
      </c>
      <c r="H6">
        <v>16</v>
      </c>
      <c r="I6">
        <v>1.1000000000000001</v>
      </c>
      <c r="J6" s="3">
        <f t="shared" si="4"/>
        <v>17.600000000000001</v>
      </c>
      <c r="K6">
        <f t="shared" si="5"/>
        <v>14.545454545454545</v>
      </c>
      <c r="L6">
        <f t="shared" si="6"/>
        <v>6.8750000000000006E-2</v>
      </c>
      <c r="M6">
        <f t="shared" si="7"/>
        <v>145.45454545454544</v>
      </c>
      <c r="O6">
        <v>70</v>
      </c>
      <c r="P6">
        <v>110</v>
      </c>
      <c r="Q6" s="3">
        <f t="shared" si="8"/>
        <v>130.38404810405297</v>
      </c>
      <c r="R6">
        <f t="shared" si="9"/>
        <v>17000</v>
      </c>
      <c r="S6">
        <f t="shared" si="10"/>
        <v>84.852813742385706</v>
      </c>
      <c r="T6">
        <f t="shared" si="11"/>
        <v>-7200</v>
      </c>
      <c r="V6">
        <v>50</v>
      </c>
      <c r="W6">
        <v>70</v>
      </c>
      <c r="X6">
        <v>110</v>
      </c>
      <c r="Y6" s="3">
        <f t="shared" si="12"/>
        <v>2.6076809620810595</v>
      </c>
      <c r="Z6">
        <f t="shared" si="13"/>
        <v>0.26832815729997478</v>
      </c>
      <c r="AA6">
        <f t="shared" si="14"/>
        <v>9000</v>
      </c>
      <c r="AB6">
        <f t="shared" si="15"/>
        <v>3.6</v>
      </c>
      <c r="AD6">
        <v>2</v>
      </c>
      <c r="AE6">
        <v>8</v>
      </c>
      <c r="AF6" s="3">
        <f t="shared" si="16"/>
        <v>64</v>
      </c>
      <c r="AG6">
        <f t="shared" si="17"/>
        <v>8</v>
      </c>
      <c r="AH6">
        <f t="shared" si="18"/>
        <v>32</v>
      </c>
      <c r="AI6">
        <f t="shared" si="19"/>
        <v>33</v>
      </c>
      <c r="AK6">
        <v>4</v>
      </c>
      <c r="AL6">
        <v>20</v>
      </c>
      <c r="AM6" s="3">
        <f t="shared" si="20"/>
        <v>800</v>
      </c>
      <c r="AN6">
        <f t="shared" si="21"/>
        <v>80</v>
      </c>
      <c r="AO6">
        <f t="shared" si="22"/>
        <v>0.2</v>
      </c>
      <c r="AP6">
        <f t="shared" si="23"/>
        <v>5</v>
      </c>
      <c r="AR6">
        <v>2</v>
      </c>
      <c r="AS6">
        <v>20</v>
      </c>
      <c r="AT6">
        <v>2</v>
      </c>
      <c r="AU6" s="3">
        <f t="shared" si="24"/>
        <v>404</v>
      </c>
      <c r="AV6">
        <f t="shared" si="25"/>
        <v>402</v>
      </c>
      <c r="AW6">
        <f t="shared" si="26"/>
        <v>408</v>
      </c>
      <c r="AX6">
        <f t="shared" si="27"/>
        <v>804</v>
      </c>
      <c r="AZ6">
        <v>2</v>
      </c>
      <c r="BA6">
        <v>600</v>
      </c>
      <c r="BB6" s="3">
        <f t="shared" si="28"/>
        <v>24.494897427831781</v>
      </c>
      <c r="BC6">
        <f t="shared" si="29"/>
        <v>600</v>
      </c>
      <c r="BD6">
        <f t="shared" si="30"/>
        <v>17.320508075688775</v>
      </c>
      <c r="BE6">
        <f t="shared" si="31"/>
        <v>300</v>
      </c>
      <c r="BG6">
        <v>1200</v>
      </c>
      <c r="BH6">
        <v>40</v>
      </c>
      <c r="BI6" s="3">
        <f t="shared" si="32"/>
        <v>1.5</v>
      </c>
      <c r="BJ6">
        <f t="shared" si="33"/>
        <v>0.75</v>
      </c>
      <c r="BK6">
        <f t="shared" si="34"/>
        <v>60</v>
      </c>
      <c r="BL6">
        <f t="shared" si="35"/>
        <v>30</v>
      </c>
      <c r="BN6">
        <v>45</v>
      </c>
      <c r="BO6" s="3">
        <f t="shared" si="36"/>
        <v>30</v>
      </c>
      <c r="BP6">
        <f t="shared" si="37"/>
        <v>21.213203435596427</v>
      </c>
      <c r="BQ6">
        <f t="shared" si="38"/>
        <v>900</v>
      </c>
      <c r="BR6">
        <f t="shared" si="39"/>
        <v>450</v>
      </c>
      <c r="BT6">
        <v>6</v>
      </c>
      <c r="BU6">
        <v>15</v>
      </c>
      <c r="BV6" s="3">
        <f t="shared" si="40"/>
        <v>9.4499999999999993</v>
      </c>
      <c r="BW6">
        <f t="shared" si="41"/>
        <v>13.05</v>
      </c>
      <c r="BX6">
        <f t="shared" si="42"/>
        <v>94.5</v>
      </c>
      <c r="BY6">
        <f t="shared" si="43"/>
        <v>18.899999999999999</v>
      </c>
      <c r="CA6">
        <v>15</v>
      </c>
      <c r="CB6" s="3">
        <f t="shared" si="44"/>
        <v>11.25</v>
      </c>
      <c r="CC6">
        <f t="shared" si="45"/>
        <v>0.75</v>
      </c>
      <c r="CD6">
        <f t="shared" si="46"/>
        <v>22.5</v>
      </c>
      <c r="CE6">
        <f t="shared" si="47"/>
        <v>112.5</v>
      </c>
      <c r="CG6">
        <v>30</v>
      </c>
      <c r="CH6">
        <v>6</v>
      </c>
      <c r="CI6" s="3">
        <f t="shared" si="48"/>
        <v>25.219040425836983</v>
      </c>
      <c r="CJ6">
        <f t="shared" si="49"/>
        <v>636</v>
      </c>
      <c r="CK6">
        <f t="shared" si="50"/>
        <v>24.617067250182341</v>
      </c>
      <c r="CL6">
        <f t="shared" si="51"/>
        <v>606</v>
      </c>
    </row>
    <row r="7" spans="1:90" x14ac:dyDescent="0.2">
      <c r="A7">
        <v>11</v>
      </c>
      <c r="B7">
        <v>10</v>
      </c>
      <c r="C7" s="3">
        <f t="shared" si="0"/>
        <v>0.90909090909090906</v>
      </c>
      <c r="D7">
        <f t="shared" si="1"/>
        <v>110</v>
      </c>
      <c r="E7">
        <f t="shared" si="2"/>
        <v>1.1000000000000001</v>
      </c>
      <c r="F7">
        <f t="shared" si="3"/>
        <v>9.0909090909090912E-2</v>
      </c>
      <c r="H7">
        <v>22</v>
      </c>
      <c r="I7">
        <v>1.1000000000000001</v>
      </c>
      <c r="J7" s="3">
        <f t="shared" si="4"/>
        <v>24.200000000000003</v>
      </c>
      <c r="K7">
        <f t="shared" si="5"/>
        <v>20</v>
      </c>
      <c r="L7">
        <f t="shared" si="6"/>
        <v>0.05</v>
      </c>
      <c r="M7">
        <f t="shared" si="7"/>
        <v>200</v>
      </c>
      <c r="O7">
        <v>200</v>
      </c>
      <c r="P7">
        <v>150</v>
      </c>
      <c r="Q7" s="3">
        <f t="shared" si="8"/>
        <v>250</v>
      </c>
      <c r="R7">
        <f t="shared" si="9"/>
        <v>62500</v>
      </c>
      <c r="S7">
        <f t="shared" si="10"/>
        <v>132.28756555322954</v>
      </c>
      <c r="T7">
        <f t="shared" si="11"/>
        <v>17500</v>
      </c>
      <c r="V7">
        <v>100</v>
      </c>
      <c r="W7">
        <v>200</v>
      </c>
      <c r="X7">
        <v>150</v>
      </c>
      <c r="Y7" s="3">
        <f t="shared" si="12"/>
        <v>2.5</v>
      </c>
      <c r="Z7">
        <f t="shared" si="13"/>
        <v>0.18708286933869708</v>
      </c>
      <c r="AA7">
        <f t="shared" si="14"/>
        <v>35000</v>
      </c>
      <c r="AB7">
        <f t="shared" si="15"/>
        <v>3.5</v>
      </c>
      <c r="AD7">
        <v>5</v>
      </c>
      <c r="AE7">
        <v>20</v>
      </c>
      <c r="AF7" s="3">
        <f t="shared" si="16"/>
        <v>1000</v>
      </c>
      <c r="AG7">
        <f t="shared" si="17"/>
        <v>50</v>
      </c>
      <c r="AH7">
        <f t="shared" si="18"/>
        <v>200</v>
      </c>
      <c r="AI7">
        <f t="shared" si="19"/>
        <v>202.5</v>
      </c>
      <c r="AK7">
        <v>0.5</v>
      </c>
      <c r="AL7">
        <v>10</v>
      </c>
      <c r="AM7" s="3">
        <f t="shared" si="20"/>
        <v>50</v>
      </c>
      <c r="AN7">
        <f t="shared" si="21"/>
        <v>5</v>
      </c>
      <c r="AO7">
        <f t="shared" si="22"/>
        <v>0.05</v>
      </c>
      <c r="AP7">
        <f t="shared" si="23"/>
        <v>20</v>
      </c>
      <c r="AR7">
        <v>4</v>
      </c>
      <c r="AS7">
        <v>45</v>
      </c>
      <c r="AT7">
        <v>4</v>
      </c>
      <c r="AU7" s="3">
        <f t="shared" si="24"/>
        <v>1832</v>
      </c>
      <c r="AV7">
        <f t="shared" si="25"/>
        <v>1808</v>
      </c>
      <c r="AW7">
        <f t="shared" si="26"/>
        <v>1864</v>
      </c>
      <c r="AX7">
        <f t="shared" si="27"/>
        <v>3616</v>
      </c>
      <c r="AZ7">
        <v>4</v>
      </c>
      <c r="BA7">
        <v>1500</v>
      </c>
      <c r="BB7" s="3">
        <f t="shared" si="28"/>
        <v>27.386127875258307</v>
      </c>
      <c r="BC7">
        <f t="shared" si="29"/>
        <v>750</v>
      </c>
      <c r="BD7">
        <f t="shared" si="30"/>
        <v>19.364916731037084</v>
      </c>
      <c r="BE7">
        <f t="shared" si="31"/>
        <v>375</v>
      </c>
      <c r="BG7">
        <v>600</v>
      </c>
      <c r="BH7">
        <v>10</v>
      </c>
      <c r="BI7" s="3">
        <f t="shared" si="32"/>
        <v>12</v>
      </c>
      <c r="BJ7">
        <f t="shared" si="33"/>
        <v>6</v>
      </c>
      <c r="BK7">
        <f t="shared" si="34"/>
        <v>120</v>
      </c>
      <c r="BL7">
        <f t="shared" si="35"/>
        <v>60</v>
      </c>
      <c r="BN7">
        <v>30</v>
      </c>
      <c r="BO7" s="3">
        <f t="shared" si="36"/>
        <v>24.494897427831781</v>
      </c>
      <c r="BP7">
        <f t="shared" si="37"/>
        <v>17.320508075688775</v>
      </c>
      <c r="BQ7">
        <f t="shared" si="38"/>
        <v>600</v>
      </c>
      <c r="BR7">
        <f t="shared" si="39"/>
        <v>300</v>
      </c>
      <c r="BT7">
        <v>12</v>
      </c>
      <c r="BU7">
        <v>38</v>
      </c>
      <c r="BV7" s="3">
        <f t="shared" si="40"/>
        <v>65</v>
      </c>
      <c r="BW7">
        <f t="shared" si="41"/>
        <v>79.400000000000006</v>
      </c>
      <c r="BX7">
        <f t="shared" si="42"/>
        <v>650</v>
      </c>
      <c r="BY7">
        <f t="shared" si="43"/>
        <v>130</v>
      </c>
      <c r="CA7">
        <v>20</v>
      </c>
      <c r="CB7" s="3">
        <f t="shared" si="44"/>
        <v>20</v>
      </c>
      <c r="CC7">
        <f t="shared" si="45"/>
        <v>1</v>
      </c>
      <c r="CD7">
        <f t="shared" si="46"/>
        <v>40</v>
      </c>
      <c r="CE7">
        <f t="shared" si="47"/>
        <v>200</v>
      </c>
      <c r="CG7">
        <v>60</v>
      </c>
      <c r="CH7">
        <v>4</v>
      </c>
      <c r="CI7" s="3">
        <f t="shared" si="48"/>
        <v>34.871191548325392</v>
      </c>
      <c r="CJ7">
        <f t="shared" si="49"/>
        <v>1216</v>
      </c>
      <c r="CK7">
        <f t="shared" si="50"/>
        <v>34.698703145794944</v>
      </c>
      <c r="CL7">
        <f t="shared" si="51"/>
        <v>1204</v>
      </c>
    </row>
    <row r="8" spans="1:90" s="2" customFormat="1" x14ac:dyDescent="0.2">
      <c r="A8" s="2">
        <v>10</v>
      </c>
      <c r="B8" s="2">
        <v>20</v>
      </c>
      <c r="C8" s="3">
        <f t="shared" si="0"/>
        <v>2</v>
      </c>
      <c r="D8" s="2">
        <f t="shared" si="1"/>
        <v>200</v>
      </c>
      <c r="E8" s="2">
        <f t="shared" si="2"/>
        <v>0.5</v>
      </c>
      <c r="F8" s="2">
        <f t="shared" si="3"/>
        <v>0.2</v>
      </c>
      <c r="H8" s="2">
        <v>12</v>
      </c>
      <c r="I8" s="2">
        <v>2</v>
      </c>
      <c r="J8" s="3">
        <f t="shared" si="4"/>
        <v>24</v>
      </c>
      <c r="K8" s="2">
        <f t="shared" si="5"/>
        <v>6</v>
      </c>
      <c r="L8" s="2">
        <f t="shared" si="6"/>
        <v>0.16666666666666666</v>
      </c>
      <c r="M8" s="2">
        <f t="shared" si="7"/>
        <v>60</v>
      </c>
      <c r="O8" s="2">
        <v>100</v>
      </c>
      <c r="P8" s="2">
        <v>110</v>
      </c>
      <c r="Q8" s="3">
        <f t="shared" si="8"/>
        <v>148.66068747318505</v>
      </c>
      <c r="R8" s="2">
        <f t="shared" si="9"/>
        <v>22100</v>
      </c>
      <c r="S8" s="2">
        <f t="shared" si="10"/>
        <v>45.825756949558397</v>
      </c>
      <c r="T8" s="2">
        <f t="shared" si="11"/>
        <v>-2100</v>
      </c>
      <c r="V8" s="2">
        <v>20</v>
      </c>
      <c r="W8" s="2">
        <v>100</v>
      </c>
      <c r="X8" s="2">
        <v>120</v>
      </c>
      <c r="Y8" s="3">
        <f t="shared" si="12"/>
        <v>7.810249675906654</v>
      </c>
      <c r="Z8" s="2">
        <f t="shared" si="13"/>
        <v>0.74161984870956632</v>
      </c>
      <c r="AA8" s="2">
        <f t="shared" si="14"/>
        <v>4400</v>
      </c>
      <c r="AB8" s="2">
        <f t="shared" si="15"/>
        <v>11</v>
      </c>
      <c r="AD8" s="2">
        <v>3</v>
      </c>
      <c r="AE8" s="2">
        <v>25</v>
      </c>
      <c r="AF8" s="3">
        <f t="shared" si="16"/>
        <v>937.5</v>
      </c>
      <c r="AG8" s="2">
        <f t="shared" si="17"/>
        <v>37.5</v>
      </c>
      <c r="AH8" s="2">
        <f t="shared" si="18"/>
        <v>150</v>
      </c>
      <c r="AI8" s="2">
        <f t="shared" si="19"/>
        <v>314</v>
      </c>
      <c r="AK8" s="2">
        <v>2</v>
      </c>
      <c r="AL8" s="2">
        <v>30</v>
      </c>
      <c r="AM8" s="3">
        <f t="shared" si="20"/>
        <v>600</v>
      </c>
      <c r="AN8" s="2">
        <f t="shared" si="21"/>
        <v>60</v>
      </c>
      <c r="AO8" s="2">
        <f t="shared" si="22"/>
        <v>6.6666666666666666E-2</v>
      </c>
      <c r="AP8" s="2">
        <f t="shared" si="23"/>
        <v>15</v>
      </c>
      <c r="AR8" s="2">
        <v>3</v>
      </c>
      <c r="AS8" s="2">
        <v>25</v>
      </c>
      <c r="AT8" s="2">
        <v>5</v>
      </c>
      <c r="AU8" s="3">
        <f t="shared" si="24"/>
        <v>787.5</v>
      </c>
      <c r="AV8" s="2">
        <f t="shared" si="25"/>
        <v>757.5</v>
      </c>
      <c r="AW8" s="2">
        <f t="shared" si="26"/>
        <v>825</v>
      </c>
      <c r="AX8" s="2">
        <f t="shared" si="27"/>
        <v>1515</v>
      </c>
      <c r="AZ8" s="2">
        <v>5</v>
      </c>
      <c r="BA8" s="2">
        <v>800</v>
      </c>
      <c r="BB8" s="3">
        <f t="shared" si="28"/>
        <v>17.888543819998318</v>
      </c>
      <c r="BC8" s="2">
        <f t="shared" si="29"/>
        <v>320</v>
      </c>
      <c r="BD8" s="2">
        <f t="shared" si="30"/>
        <v>12.649110640673518</v>
      </c>
      <c r="BE8" s="2">
        <f t="shared" si="31"/>
        <v>160</v>
      </c>
      <c r="BG8" s="2">
        <v>900</v>
      </c>
      <c r="BH8" s="2">
        <v>20</v>
      </c>
      <c r="BI8" s="3">
        <f t="shared" si="32"/>
        <v>4.5</v>
      </c>
      <c r="BJ8" s="2">
        <f t="shared" si="33"/>
        <v>2.25</v>
      </c>
      <c r="BK8" s="2">
        <f t="shared" si="34"/>
        <v>90</v>
      </c>
      <c r="BL8" s="2">
        <f t="shared" si="35"/>
        <v>45</v>
      </c>
      <c r="BN8" s="2">
        <v>25</v>
      </c>
      <c r="BO8" s="3">
        <f t="shared" si="36"/>
        <v>22.360679774997898</v>
      </c>
      <c r="BP8" s="2">
        <f t="shared" si="37"/>
        <v>15.811388300841896</v>
      </c>
      <c r="BQ8" s="2">
        <f t="shared" si="38"/>
        <v>500</v>
      </c>
      <c r="BR8" s="2">
        <f t="shared" si="39"/>
        <v>250</v>
      </c>
      <c r="BT8" s="2">
        <v>10</v>
      </c>
      <c r="BU8" s="2">
        <v>20</v>
      </c>
      <c r="BV8" s="3">
        <f t="shared" si="40"/>
        <v>15</v>
      </c>
      <c r="BW8" s="2">
        <f t="shared" si="41"/>
        <v>25</v>
      </c>
      <c r="BX8" s="2">
        <f t="shared" si="42"/>
        <v>150</v>
      </c>
      <c r="BY8" s="2">
        <f t="shared" si="43"/>
        <v>30</v>
      </c>
      <c r="CA8" s="2">
        <v>40</v>
      </c>
      <c r="CB8" s="3">
        <f t="shared" si="44"/>
        <v>80</v>
      </c>
      <c r="CC8" s="2">
        <f t="shared" si="45"/>
        <v>2</v>
      </c>
      <c r="CD8" s="2">
        <f t="shared" si="46"/>
        <v>160</v>
      </c>
      <c r="CE8" s="2">
        <f t="shared" si="47"/>
        <v>800</v>
      </c>
      <c r="CG8" s="2">
        <v>70</v>
      </c>
      <c r="CH8" s="2">
        <v>3</v>
      </c>
      <c r="CI8" s="3">
        <f t="shared" si="48"/>
        <v>37.536648758246919</v>
      </c>
      <c r="CJ8" s="2">
        <f t="shared" si="49"/>
        <v>1409</v>
      </c>
      <c r="CK8" s="2">
        <f t="shared" si="50"/>
        <v>37.456641600656084</v>
      </c>
      <c r="CL8" s="2">
        <f t="shared" si="51"/>
        <v>1403</v>
      </c>
    </row>
    <row r="9" spans="1:90" s="2" customFormat="1" x14ac:dyDescent="0.2">
      <c r="A9" s="2">
        <v>8</v>
      </c>
      <c r="B9" s="2">
        <v>10</v>
      </c>
      <c r="C9" s="3">
        <f t="shared" si="0"/>
        <v>1.25</v>
      </c>
      <c r="D9" s="2">
        <f t="shared" si="1"/>
        <v>80</v>
      </c>
      <c r="E9" s="2">
        <f t="shared" si="2"/>
        <v>0.8</v>
      </c>
      <c r="F9" s="2">
        <f t="shared" si="3"/>
        <v>0.125</v>
      </c>
      <c r="H9" s="2">
        <v>12</v>
      </c>
      <c r="I9" s="2">
        <v>1.2</v>
      </c>
      <c r="J9" s="3">
        <f t="shared" si="4"/>
        <v>14.399999999999999</v>
      </c>
      <c r="K9" s="2">
        <f t="shared" si="5"/>
        <v>10</v>
      </c>
      <c r="L9" s="2">
        <f t="shared" si="6"/>
        <v>9.9999999999999992E-2</v>
      </c>
      <c r="M9" s="2">
        <f t="shared" si="7"/>
        <v>100</v>
      </c>
      <c r="O9" s="2">
        <v>120</v>
      </c>
      <c r="P9" s="2">
        <v>150</v>
      </c>
      <c r="Q9" s="3">
        <f t="shared" si="8"/>
        <v>192.09372712298546</v>
      </c>
      <c r="R9" s="2">
        <f t="shared" si="9"/>
        <v>36900</v>
      </c>
      <c r="S9" s="2">
        <f t="shared" si="10"/>
        <v>90</v>
      </c>
      <c r="T9" s="2">
        <f t="shared" si="11"/>
        <v>-8100</v>
      </c>
      <c r="V9" s="2">
        <v>30</v>
      </c>
      <c r="W9" s="2">
        <v>120</v>
      </c>
      <c r="X9" s="2">
        <v>150</v>
      </c>
      <c r="Y9" s="3">
        <f t="shared" si="12"/>
        <v>6.4031242374328485</v>
      </c>
      <c r="Z9" s="2">
        <f t="shared" si="13"/>
        <v>0.54772255750516607</v>
      </c>
      <c r="AA9" s="2">
        <f t="shared" si="14"/>
        <v>8100</v>
      </c>
      <c r="AB9" s="2">
        <f t="shared" si="15"/>
        <v>9</v>
      </c>
      <c r="AD9" s="2">
        <v>3</v>
      </c>
      <c r="AE9" s="2">
        <v>20</v>
      </c>
      <c r="AF9" s="3">
        <f t="shared" si="16"/>
        <v>600</v>
      </c>
      <c r="AG9" s="2">
        <f t="shared" si="17"/>
        <v>30</v>
      </c>
      <c r="AH9" s="2">
        <f t="shared" si="18"/>
        <v>120</v>
      </c>
      <c r="AI9" s="2">
        <f t="shared" si="19"/>
        <v>201.5</v>
      </c>
      <c r="AK9" s="2">
        <v>2</v>
      </c>
      <c r="AL9" s="2">
        <v>40</v>
      </c>
      <c r="AM9" s="3">
        <f t="shared" si="20"/>
        <v>800</v>
      </c>
      <c r="AN9" s="2">
        <f t="shared" si="21"/>
        <v>80</v>
      </c>
      <c r="AO9" s="2">
        <f t="shared" si="22"/>
        <v>0.05</v>
      </c>
      <c r="AP9" s="2">
        <f t="shared" si="23"/>
        <v>20</v>
      </c>
      <c r="AR9" s="2">
        <v>3</v>
      </c>
      <c r="AS9" s="2">
        <v>30</v>
      </c>
      <c r="AT9" s="2">
        <v>6</v>
      </c>
      <c r="AU9" s="3">
        <f t="shared" si="24"/>
        <v>954</v>
      </c>
      <c r="AV9" s="2">
        <f t="shared" si="25"/>
        <v>909</v>
      </c>
      <c r="AW9" s="2">
        <f t="shared" si="26"/>
        <v>1008</v>
      </c>
      <c r="AX9" s="2">
        <f t="shared" si="27"/>
        <v>1818</v>
      </c>
      <c r="AZ9" s="2">
        <v>5</v>
      </c>
      <c r="BA9" s="2">
        <v>900</v>
      </c>
      <c r="BB9" s="3">
        <f t="shared" si="28"/>
        <v>18.973665961010276</v>
      </c>
      <c r="BC9" s="2">
        <f t="shared" si="29"/>
        <v>360</v>
      </c>
      <c r="BD9" s="2">
        <f t="shared" si="30"/>
        <v>13.416407864998739</v>
      </c>
      <c r="BE9" s="2">
        <f t="shared" si="31"/>
        <v>180</v>
      </c>
      <c r="BG9" s="2">
        <v>500</v>
      </c>
      <c r="BH9" s="2">
        <v>10</v>
      </c>
      <c r="BI9" s="3">
        <f t="shared" si="32"/>
        <v>10</v>
      </c>
      <c r="BJ9" s="2">
        <f t="shared" si="33"/>
        <v>5</v>
      </c>
      <c r="BK9" s="2">
        <f t="shared" si="34"/>
        <v>100</v>
      </c>
      <c r="BL9" s="2">
        <f t="shared" si="35"/>
        <v>50</v>
      </c>
      <c r="BN9" s="2">
        <v>35</v>
      </c>
      <c r="BO9" s="3">
        <f t="shared" si="36"/>
        <v>26.457513110645905</v>
      </c>
      <c r="BP9" s="2">
        <f t="shared" si="37"/>
        <v>18.708286933869708</v>
      </c>
      <c r="BQ9" s="2">
        <f t="shared" si="38"/>
        <v>700</v>
      </c>
      <c r="BR9" s="2">
        <f t="shared" si="39"/>
        <v>350</v>
      </c>
      <c r="BT9" s="2">
        <v>20</v>
      </c>
      <c r="BU9" s="2">
        <v>30</v>
      </c>
      <c r="BV9" s="3">
        <f t="shared" si="40"/>
        <v>25</v>
      </c>
      <c r="BW9" s="2">
        <f t="shared" si="41"/>
        <v>65</v>
      </c>
      <c r="BX9" s="2">
        <f t="shared" si="42"/>
        <v>250</v>
      </c>
      <c r="BY9" s="2">
        <f t="shared" si="43"/>
        <v>50</v>
      </c>
      <c r="CA9" s="2">
        <v>50</v>
      </c>
      <c r="CB9" s="3">
        <f t="shared" si="44"/>
        <v>125</v>
      </c>
      <c r="CC9" s="2">
        <f t="shared" si="45"/>
        <v>2.5</v>
      </c>
      <c r="CD9" s="2">
        <f t="shared" si="46"/>
        <v>250</v>
      </c>
      <c r="CE9" s="2">
        <f t="shared" si="47"/>
        <v>1250</v>
      </c>
      <c r="CG9" s="2">
        <v>80</v>
      </c>
      <c r="CH9" s="2">
        <v>4</v>
      </c>
      <c r="CI9" s="3">
        <f t="shared" si="48"/>
        <v>40.19950248448356</v>
      </c>
      <c r="CJ9" s="2">
        <f t="shared" si="49"/>
        <v>1616</v>
      </c>
      <c r="CK9" s="2">
        <f t="shared" si="50"/>
        <v>40.049968789001575</v>
      </c>
      <c r="CL9" s="2">
        <f t="shared" si="51"/>
        <v>1604</v>
      </c>
    </row>
  </sheetData>
  <mergeCells count="2">
    <mergeCell ref="A1:C1"/>
    <mergeCell ref="H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2020-02-23T10:12:32Z</dcterms:created>
  <dcterms:modified xsi:type="dcterms:W3CDTF">2020-02-23T14:11:03Z</dcterms:modified>
</cp:coreProperties>
</file>